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NIDAD DE SOCIOLOGÍA\OBSERVATORIO 2023\BIENESTAR SOCIAL\WEB\"/>
    </mc:Choice>
  </mc:AlternateContent>
  <bookViews>
    <workbookView xWindow="0" yWindow="0" windowWidth="24000" windowHeight="8835"/>
  </bookViews>
  <sheets>
    <sheet name="5.7" sheetId="7" r:id="rId1"/>
  </sheets>
  <definedNames>
    <definedName name="_xlnm.Print_Area" localSheetId="0">'5.7'!$A$1:$G$17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7" l="1"/>
  <c r="K13" i="7"/>
  <c r="K12" i="7"/>
  <c r="K11" i="7"/>
  <c r="K10" i="7"/>
  <c r="K9" i="7"/>
  <c r="K8" i="7"/>
  <c r="P14" i="7"/>
  <c r="P13" i="7"/>
  <c r="P12" i="7"/>
  <c r="P11" i="7"/>
  <c r="P10" i="7"/>
  <c r="P9" i="7"/>
  <c r="P8" i="7"/>
  <c r="F14" i="7"/>
  <c r="F13" i="7"/>
  <c r="F12" i="7"/>
  <c r="F11" i="7"/>
  <c r="F10" i="7"/>
  <c r="F9" i="7"/>
  <c r="F8" i="7"/>
  <c r="S14" i="7" l="1"/>
  <c r="S13" i="7"/>
  <c r="S12" i="7"/>
  <c r="S11" i="7"/>
  <c r="S10" i="7"/>
  <c r="S9" i="7"/>
  <c r="S8" i="7"/>
  <c r="Q14" i="7"/>
  <c r="R14" i="7" s="1"/>
  <c r="Q13" i="7"/>
  <c r="Q12" i="7"/>
  <c r="Q11" i="7"/>
  <c r="Q10" i="7"/>
  <c r="Q9" i="7"/>
  <c r="Q8" i="7"/>
  <c r="R8" i="7" s="1"/>
  <c r="T14" i="7" l="1"/>
  <c r="T8" i="7"/>
  <c r="R9" i="7"/>
  <c r="T9" i="7"/>
  <c r="T11" i="7"/>
  <c r="R13" i="7"/>
  <c r="T13" i="7"/>
  <c r="T12" i="7"/>
  <c r="R10" i="7"/>
  <c r="R11" i="7"/>
  <c r="T10" i="7"/>
  <c r="R12" i="7"/>
  <c r="O14" i="7" l="1"/>
  <c r="O13" i="7"/>
  <c r="O12" i="7"/>
  <c r="O11" i="7"/>
  <c r="O10" i="7"/>
  <c r="O9" i="7"/>
  <c r="O8" i="7"/>
  <c r="M14" i="7"/>
  <c r="M13" i="7"/>
  <c r="M12" i="7"/>
  <c r="M11" i="7"/>
  <c r="M10" i="7"/>
  <c r="M9" i="7"/>
  <c r="M8" i="7"/>
  <c r="J14" i="7"/>
  <c r="J13" i="7"/>
  <c r="J12" i="7"/>
  <c r="J11" i="7"/>
  <c r="J10" i="7"/>
  <c r="J9" i="7"/>
  <c r="J8" i="7"/>
  <c r="H14" i="7"/>
  <c r="H13" i="7"/>
  <c r="H12" i="7"/>
  <c r="H11" i="7"/>
  <c r="H10" i="7"/>
  <c r="H9" i="7"/>
  <c r="H8" i="7"/>
  <c r="E14" i="7"/>
  <c r="E13" i="7"/>
  <c r="E12" i="7"/>
  <c r="E11" i="7"/>
  <c r="E10" i="7"/>
  <c r="E9" i="7"/>
  <c r="E8" i="7"/>
  <c r="C8" i="7"/>
  <c r="C14" i="7"/>
  <c r="C13" i="7"/>
  <c r="C12" i="7"/>
  <c r="C11" i="7"/>
  <c r="C10" i="7"/>
  <c r="C9" i="7"/>
</calcChain>
</file>

<file path=xl/sharedStrings.xml><?xml version="1.0" encoding="utf-8"?>
<sst xmlns="http://schemas.openxmlformats.org/spreadsheetml/2006/main" count="35" uniqueCount="16">
  <si>
    <t>Mujeres</t>
  </si>
  <si>
    <t>Hombres</t>
  </si>
  <si>
    <t>Asturias</t>
  </si>
  <si>
    <t>TOTAL</t>
  </si>
  <si>
    <t>%</t>
  </si>
  <si>
    <t>Fuente: Consejería de Derechos Sociales y Bienestar</t>
  </si>
  <si>
    <t xml:space="preserve">Número </t>
  </si>
  <si>
    <t>Personas usuarias de alojamientos para la atención a la discapacidad según sexo y unidades de atención infantil</t>
  </si>
  <si>
    <t>Año 2019-2020</t>
  </si>
  <si>
    <t>Residencial</t>
  </si>
  <si>
    <t>Estancia temporal</t>
  </si>
  <si>
    <t>Tutelas</t>
  </si>
  <si>
    <t>MUJERES</t>
  </si>
  <si>
    <t>HOMBRES</t>
  </si>
  <si>
    <t>TOTAL ALOJAMIENTO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</si>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</sst>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36"/>
      <name val="Calibri"/>
      <family val="2"/>
    </font>
    <font>
      <sz val="10"/>
      <color indexed="36"/>
      <name val="Arial"/>
      <family val="2"/>
    </font>
    <font>
      <b/>
      <sz val="10"/>
      <color indexed="3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/>
    <xf numFmtId="0" fontId="10" fillId="0" borderId="0" xfId="0" applyFont="1"/>
    <xf numFmtId="0" fontId="9" fillId="2" borderId="0" xfId="0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1" fontId="9" fillId="2" borderId="0" xfId="0" applyNumberFormat="1" applyFont="1" applyFill="1" applyBorder="1"/>
    <xf numFmtId="165" fontId="9" fillId="2" borderId="0" xfId="1" applyNumberFormat="1" applyFont="1" applyFill="1"/>
    <xf numFmtId="1" fontId="9" fillId="2" borderId="0" xfId="0" applyNumberFormat="1" applyFont="1" applyFill="1"/>
    <xf numFmtId="165" fontId="2" fillId="0" borderId="0" xfId="1" applyNumberFormat="1" applyFont="1"/>
    <xf numFmtId="0" fontId="3" fillId="0" borderId="0" xfId="0" applyFont="1" applyBorder="1"/>
    <xf numFmtId="0" fontId="10" fillId="3" borderId="0" xfId="0" applyFont="1" applyFill="1" applyBorder="1" applyAlignment="1">
      <alignment horizontal="center"/>
    </xf>
    <xf numFmtId="0" fontId="2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9" fillId="2" borderId="2" xfId="0" applyFont="1" applyFill="1" applyBorder="1"/>
    <xf numFmtId="164" fontId="9" fillId="2" borderId="0" xfId="0" applyNumberFormat="1" applyFont="1" applyFill="1" applyBorder="1"/>
    <xf numFmtId="0" fontId="9" fillId="2" borderId="0" xfId="0" applyFont="1" applyFill="1" applyBorder="1"/>
    <xf numFmtId="1" fontId="9" fillId="2" borderId="1" xfId="0" applyNumberFormat="1" applyFont="1" applyFill="1" applyBorder="1"/>
    <xf numFmtId="0" fontId="12" fillId="0" borderId="0" xfId="0" applyFont="1"/>
    <xf numFmtId="0" fontId="8" fillId="2" borderId="0" xfId="0" quotePrefix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00FF"/>
      <color rgb="FF990033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U17"/>
  <sheetViews>
    <sheetView showGridLines="0" tabSelected="1" zoomScale="85" zoomScaleNormal="85" workbookViewId="0">
      <selection activeCell="R26" sqref="R26"/>
    </sheetView>
  </sheetViews>
  <sheetFormatPr baseColWidth="10" defaultRowHeight="15" x14ac:dyDescent="0.25"/>
  <cols>
    <col min="1" max="1" width="8.5703125" customWidth="1"/>
    <col min="2" max="2" width="10.7109375" customWidth="1"/>
    <col min="3" max="3" width="5.7109375" customWidth="1"/>
    <col min="4" max="4" width="10.7109375" customWidth="1"/>
    <col min="5" max="5" width="5.7109375" customWidth="1"/>
    <col min="6" max="6" width="9.85546875" customWidth="1"/>
    <col min="7" max="7" width="10.7109375" customWidth="1"/>
    <col min="8" max="8" width="5.7109375" customWidth="1"/>
    <col min="9" max="9" width="10.7109375" customWidth="1"/>
    <col min="10" max="10" width="5.7109375" customWidth="1"/>
    <col min="11" max="11" width="8.85546875" customWidth="1"/>
    <col min="12" max="12" width="10.7109375" customWidth="1"/>
    <col min="13" max="13" width="5.7109375" customWidth="1"/>
    <col min="14" max="14" width="10.7109375" customWidth="1"/>
    <col min="15" max="15" width="5.7109375" customWidth="1"/>
    <col min="16" max="16" width="9" customWidth="1"/>
    <col min="17" max="17" width="10.7109375" customWidth="1"/>
    <col min="18" max="18" width="7.7109375" customWidth="1"/>
    <col min="19" max="19" width="10.7109375" customWidth="1"/>
    <col min="20" max="20" width="7.5703125" customWidth="1"/>
  </cols>
  <sheetData>
    <row r="2" spans="1:20" ht="15.75" x14ac:dyDescent="0.25">
      <c r="A2" s="33" t="s">
        <v>7</v>
      </c>
    </row>
    <row r="3" spans="1:20" s="1" customFormat="1" ht="15.75" x14ac:dyDescent="0.25">
      <c r="A3" s="33" t="s">
        <v>2</v>
      </c>
      <c r="B3" s="2"/>
      <c r="C3" s="2"/>
    </row>
    <row r="4" spans="1:20" s="1" customFormat="1" x14ac:dyDescent="0.25">
      <c r="A4" s="8" t="s">
        <v>8</v>
      </c>
      <c r="B4" s="16"/>
      <c r="C4" s="1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s="7" customFormat="1" x14ac:dyDescent="0.25">
      <c r="A5" s="18"/>
      <c r="B5" s="19" t="s">
        <v>9</v>
      </c>
      <c r="C5" s="19"/>
      <c r="D5" s="19"/>
      <c r="E5" s="19"/>
      <c r="F5" s="23"/>
      <c r="G5" s="26" t="s">
        <v>10</v>
      </c>
      <c r="H5" s="19"/>
      <c r="I5" s="19"/>
      <c r="J5" s="19"/>
      <c r="K5" s="23"/>
      <c r="L5" s="26" t="s">
        <v>11</v>
      </c>
      <c r="M5" s="19"/>
      <c r="N5" s="19"/>
      <c r="O5" s="19"/>
      <c r="P5" s="23"/>
      <c r="Q5" s="19" t="s">
        <v>14</v>
      </c>
      <c r="R5" s="19"/>
      <c r="S5" s="19"/>
      <c r="T5" s="19"/>
    </row>
    <row r="6" spans="1:20" s="7" customFormat="1" x14ac:dyDescent="0.25">
      <c r="A6" s="20"/>
      <c r="B6" s="20" t="s">
        <v>0</v>
      </c>
      <c r="C6" s="20"/>
      <c r="D6" s="20" t="s">
        <v>1</v>
      </c>
      <c r="E6" s="20"/>
      <c r="F6" s="24" t="s">
        <v>3</v>
      </c>
      <c r="G6" s="27" t="s">
        <v>0</v>
      </c>
      <c r="H6" s="20"/>
      <c r="I6" s="20" t="s">
        <v>1</v>
      </c>
      <c r="J6" s="20"/>
      <c r="K6" s="24" t="s">
        <v>3</v>
      </c>
      <c r="L6" s="27" t="s">
        <v>0</v>
      </c>
      <c r="M6" s="20"/>
      <c r="N6" s="20" t="s">
        <v>1</v>
      </c>
      <c r="O6" s="20"/>
      <c r="P6" s="24" t="s">
        <v>3</v>
      </c>
      <c r="Q6" s="20" t="s">
        <v>12</v>
      </c>
      <c r="R6" s="20"/>
      <c r="S6" s="20" t="s">
        <v>13</v>
      </c>
      <c r="T6" s="20"/>
    </row>
    <row r="7" spans="1:20" s="7" customFormat="1" x14ac:dyDescent="0.25">
      <c r="A7" s="20"/>
      <c r="B7" s="21" t="s">
        <v>6</v>
      </c>
      <c r="C7" s="22" t="s">
        <v>4</v>
      </c>
      <c r="D7" s="21" t="s">
        <v>6</v>
      </c>
      <c r="E7" s="22" t="s">
        <v>4</v>
      </c>
      <c r="F7" s="24"/>
      <c r="G7" s="28" t="s">
        <v>6</v>
      </c>
      <c r="H7" s="22" t="s">
        <v>4</v>
      </c>
      <c r="I7" s="21" t="s">
        <v>6</v>
      </c>
      <c r="J7" s="22" t="s">
        <v>4</v>
      </c>
      <c r="K7" s="24"/>
      <c r="L7" s="28" t="s">
        <v>6</v>
      </c>
      <c r="M7" s="22" t="s">
        <v>4</v>
      </c>
      <c r="N7" s="21" t="s">
        <v>6</v>
      </c>
      <c r="O7" s="22" t="s">
        <v>4</v>
      </c>
      <c r="P7" s="24"/>
      <c r="Q7" s="22" t="s">
        <v>15</v>
      </c>
      <c r="R7" s="22" t="s">
        <v>4</v>
      </c>
      <c r="S7" s="22" t="s">
        <v>15</v>
      </c>
      <c r="T7" s="22" t="s">
        <v>4</v>
      </c>
    </row>
    <row r="8" spans="1:20" s="1" customFormat="1" x14ac:dyDescent="0.25">
      <c r="A8" s="17">
        <v>2015</v>
      </c>
      <c r="B8" s="9">
        <v>238</v>
      </c>
      <c r="C8" s="10">
        <f>B8/(B8+D8)*100</f>
        <v>37.539432176656149</v>
      </c>
      <c r="D8" s="9">
        <v>396</v>
      </c>
      <c r="E8" s="10">
        <f>D8/(D8+B8)*100</f>
        <v>62.460567823343851</v>
      </c>
      <c r="F8" s="25">
        <f>D8+B8</f>
        <v>634</v>
      </c>
      <c r="G8" s="29">
        <v>83</v>
      </c>
      <c r="H8" s="30">
        <f>G8/(G8+I8)*100</f>
        <v>41.708542713567837</v>
      </c>
      <c r="I8" s="31">
        <v>116</v>
      </c>
      <c r="J8" s="30">
        <f>I8/(G8+I8)*100</f>
        <v>58.291457286432156</v>
      </c>
      <c r="K8" s="32">
        <f>I8+G8</f>
        <v>199</v>
      </c>
      <c r="L8" s="29">
        <v>125</v>
      </c>
      <c r="M8" s="30">
        <f>L8/(L8+N8)*100</f>
        <v>39.0625</v>
      </c>
      <c r="N8" s="31">
        <v>195</v>
      </c>
      <c r="O8" s="30">
        <f>N8/(L8+N8)*100</f>
        <v>60.9375</v>
      </c>
      <c r="P8" s="32">
        <f>L8+N8</f>
        <v>320</v>
      </c>
      <c r="Q8" s="12">
        <f>B8+G8+L8</f>
        <v>446</v>
      </c>
      <c r="R8" s="13">
        <f>Q8/(Q8+S8)</f>
        <v>0.38681699913269729</v>
      </c>
      <c r="S8" s="14">
        <f>D8+I8+N8</f>
        <v>707</v>
      </c>
      <c r="T8" s="13">
        <f>S8/(S8+Q8)</f>
        <v>0.61318300086730271</v>
      </c>
    </row>
    <row r="9" spans="1:20" s="1" customFormat="1" x14ac:dyDescent="0.25">
      <c r="A9" s="17">
        <v>2016</v>
      </c>
      <c r="B9" s="9">
        <v>245</v>
      </c>
      <c r="C9" s="10">
        <f t="shared" ref="C9:C14" si="0">B9/(B9+D9)*100</f>
        <v>37.867078825347761</v>
      </c>
      <c r="D9" s="9">
        <v>402</v>
      </c>
      <c r="E9" s="10">
        <f t="shared" ref="E9:E14" si="1">D9/(D9+B9)*100</f>
        <v>62.132921174652246</v>
      </c>
      <c r="F9" s="25">
        <f t="shared" ref="F9:F14" si="2">D9+B9</f>
        <v>647</v>
      </c>
      <c r="G9" s="29">
        <v>108</v>
      </c>
      <c r="H9" s="30">
        <f t="shared" ref="H9:H14" si="3">G9/(G9+I9)*100</f>
        <v>44.813278008298759</v>
      </c>
      <c r="I9" s="31">
        <v>133</v>
      </c>
      <c r="J9" s="30">
        <f t="shared" ref="J9:J14" si="4">I9/(G9+I9)*100</f>
        <v>55.186721991701248</v>
      </c>
      <c r="K9" s="32">
        <f t="shared" ref="K9:K14" si="5">I9+G9</f>
        <v>241</v>
      </c>
      <c r="L9" s="29">
        <v>138</v>
      </c>
      <c r="M9" s="30">
        <f t="shared" ref="M9:M14" si="6">L9/(L9+N9)*100</f>
        <v>37.80821917808219</v>
      </c>
      <c r="N9" s="31">
        <v>227</v>
      </c>
      <c r="O9" s="30">
        <f t="shared" ref="O9:O14" si="7">N9/(L9+N9)*100</f>
        <v>62.19178082191781</v>
      </c>
      <c r="P9" s="32">
        <f t="shared" ref="P9:P14" si="8">L9+N9</f>
        <v>365</v>
      </c>
      <c r="Q9" s="14">
        <f t="shared" ref="Q9:Q14" si="9">B9+G9+L9</f>
        <v>491</v>
      </c>
      <c r="R9" s="13">
        <f t="shared" ref="R9:R14" si="10">Q9/(Q9+S9)</f>
        <v>0.39185953711093374</v>
      </c>
      <c r="S9" s="14">
        <f t="shared" ref="S9:S14" si="11">D9+I9+N9</f>
        <v>762</v>
      </c>
      <c r="T9" s="13">
        <f t="shared" ref="T9:T14" si="12">S9/(S9+Q9)</f>
        <v>0.6081404628890662</v>
      </c>
    </row>
    <row r="10" spans="1:20" s="1" customFormat="1" x14ac:dyDescent="0.25">
      <c r="A10" s="17">
        <v>2017</v>
      </c>
      <c r="B10" s="9">
        <v>255</v>
      </c>
      <c r="C10" s="10">
        <f t="shared" si="0"/>
        <v>37.833827893175076</v>
      </c>
      <c r="D10" s="11">
        <v>419</v>
      </c>
      <c r="E10" s="10">
        <f t="shared" si="1"/>
        <v>62.166172106824924</v>
      </c>
      <c r="F10" s="25">
        <f t="shared" si="2"/>
        <v>674</v>
      </c>
      <c r="G10" s="29">
        <v>110</v>
      </c>
      <c r="H10" s="30">
        <f t="shared" si="3"/>
        <v>46.610169491525419</v>
      </c>
      <c r="I10" s="31">
        <v>126</v>
      </c>
      <c r="J10" s="30">
        <f t="shared" si="4"/>
        <v>53.389830508474581</v>
      </c>
      <c r="K10" s="32">
        <f t="shared" si="5"/>
        <v>236</v>
      </c>
      <c r="L10" s="29">
        <v>158</v>
      </c>
      <c r="M10" s="30">
        <f t="shared" si="6"/>
        <v>37.002341920374711</v>
      </c>
      <c r="N10" s="31">
        <v>269</v>
      </c>
      <c r="O10" s="30">
        <f t="shared" si="7"/>
        <v>62.997658079625296</v>
      </c>
      <c r="P10" s="32">
        <f t="shared" si="8"/>
        <v>427</v>
      </c>
      <c r="Q10" s="14">
        <f t="shared" si="9"/>
        <v>523</v>
      </c>
      <c r="R10" s="13">
        <f t="shared" si="10"/>
        <v>0.3911742707554226</v>
      </c>
      <c r="S10" s="14">
        <f t="shared" si="11"/>
        <v>814</v>
      </c>
      <c r="T10" s="13">
        <f t="shared" si="12"/>
        <v>0.60882572924457745</v>
      </c>
    </row>
    <row r="11" spans="1:20" s="1" customFormat="1" x14ac:dyDescent="0.25">
      <c r="A11" s="17">
        <v>2018</v>
      </c>
      <c r="B11" s="9">
        <v>276</v>
      </c>
      <c r="C11" s="10">
        <f t="shared" si="0"/>
        <v>37.912087912087912</v>
      </c>
      <c r="D11" s="11">
        <v>452</v>
      </c>
      <c r="E11" s="10">
        <f t="shared" si="1"/>
        <v>62.087912087912088</v>
      </c>
      <c r="F11" s="25">
        <f t="shared" si="2"/>
        <v>728</v>
      </c>
      <c r="G11" s="29">
        <v>109</v>
      </c>
      <c r="H11" s="30">
        <f t="shared" si="3"/>
        <v>45.798319327731093</v>
      </c>
      <c r="I11" s="31">
        <v>129</v>
      </c>
      <c r="J11" s="30">
        <f t="shared" si="4"/>
        <v>54.201680672268907</v>
      </c>
      <c r="K11" s="32">
        <f t="shared" si="5"/>
        <v>238</v>
      </c>
      <c r="L11" s="29">
        <v>172</v>
      </c>
      <c r="M11" s="30">
        <f t="shared" si="6"/>
        <v>37.310195227765725</v>
      </c>
      <c r="N11" s="31">
        <v>289</v>
      </c>
      <c r="O11" s="30">
        <f t="shared" si="7"/>
        <v>62.689804772234268</v>
      </c>
      <c r="P11" s="32">
        <f t="shared" si="8"/>
        <v>461</v>
      </c>
      <c r="Q11" s="14">
        <f t="shared" si="9"/>
        <v>557</v>
      </c>
      <c r="R11" s="13">
        <f t="shared" si="10"/>
        <v>0.39032936229852838</v>
      </c>
      <c r="S11" s="14">
        <f t="shared" si="11"/>
        <v>870</v>
      </c>
      <c r="T11" s="13">
        <f t="shared" si="12"/>
        <v>0.60967063770147167</v>
      </c>
    </row>
    <row r="12" spans="1:20" s="1" customFormat="1" x14ac:dyDescent="0.25">
      <c r="A12" s="17">
        <v>2019</v>
      </c>
      <c r="B12" s="9">
        <v>275</v>
      </c>
      <c r="C12" s="10">
        <f t="shared" si="0"/>
        <v>36.863270777479897</v>
      </c>
      <c r="D12" s="11">
        <v>471</v>
      </c>
      <c r="E12" s="10">
        <f t="shared" si="1"/>
        <v>63.136729222520103</v>
      </c>
      <c r="F12" s="25">
        <f t="shared" si="2"/>
        <v>746</v>
      </c>
      <c r="G12" s="29">
        <v>97</v>
      </c>
      <c r="H12" s="30">
        <f t="shared" si="3"/>
        <v>44.4954128440367</v>
      </c>
      <c r="I12" s="31">
        <v>121</v>
      </c>
      <c r="J12" s="30">
        <f t="shared" si="4"/>
        <v>55.5045871559633</v>
      </c>
      <c r="K12" s="32">
        <f t="shared" si="5"/>
        <v>218</v>
      </c>
      <c r="L12" s="29">
        <v>178</v>
      </c>
      <c r="M12" s="30">
        <f t="shared" si="6"/>
        <v>36.625514403292179</v>
      </c>
      <c r="N12" s="31">
        <v>308</v>
      </c>
      <c r="O12" s="30">
        <f t="shared" si="7"/>
        <v>63.374485596707821</v>
      </c>
      <c r="P12" s="32">
        <f t="shared" si="8"/>
        <v>486</v>
      </c>
      <c r="Q12" s="14">
        <f t="shared" si="9"/>
        <v>550</v>
      </c>
      <c r="R12" s="13">
        <f t="shared" si="10"/>
        <v>0.37931034482758619</v>
      </c>
      <c r="S12" s="14">
        <f t="shared" si="11"/>
        <v>900</v>
      </c>
      <c r="T12" s="13">
        <f t="shared" si="12"/>
        <v>0.62068965517241381</v>
      </c>
    </row>
    <row r="13" spans="1:20" s="1" customFormat="1" x14ac:dyDescent="0.25">
      <c r="A13" s="17">
        <v>2020</v>
      </c>
      <c r="B13" s="9">
        <v>273</v>
      </c>
      <c r="C13" s="10">
        <f t="shared" si="0"/>
        <v>36.891891891891895</v>
      </c>
      <c r="D13" s="11">
        <v>467</v>
      </c>
      <c r="E13" s="10">
        <f t="shared" si="1"/>
        <v>63.108108108108105</v>
      </c>
      <c r="F13" s="25">
        <f t="shared" si="2"/>
        <v>740</v>
      </c>
      <c r="G13" s="29">
        <v>54</v>
      </c>
      <c r="H13" s="30">
        <f t="shared" si="3"/>
        <v>45</v>
      </c>
      <c r="I13" s="31">
        <v>66</v>
      </c>
      <c r="J13" s="30">
        <f t="shared" si="4"/>
        <v>55.000000000000007</v>
      </c>
      <c r="K13" s="32">
        <f t="shared" si="5"/>
        <v>120</v>
      </c>
      <c r="L13" s="29">
        <v>184</v>
      </c>
      <c r="M13" s="30">
        <f t="shared" si="6"/>
        <v>38.253638253638258</v>
      </c>
      <c r="N13" s="31">
        <v>297</v>
      </c>
      <c r="O13" s="30">
        <f t="shared" si="7"/>
        <v>61.746361746361742</v>
      </c>
      <c r="P13" s="32">
        <f t="shared" si="8"/>
        <v>481</v>
      </c>
      <c r="Q13" s="14">
        <f t="shared" si="9"/>
        <v>511</v>
      </c>
      <c r="R13" s="13">
        <f t="shared" si="10"/>
        <v>0.38105891126025354</v>
      </c>
      <c r="S13" s="14">
        <f t="shared" si="11"/>
        <v>830</v>
      </c>
      <c r="T13" s="13">
        <f t="shared" si="12"/>
        <v>0.6189410887397464</v>
      </c>
    </row>
    <row r="14" spans="1:20" s="1" customFormat="1" x14ac:dyDescent="0.25">
      <c r="A14" s="17">
        <v>2021</v>
      </c>
      <c r="B14" s="9">
        <v>271</v>
      </c>
      <c r="C14" s="10">
        <f t="shared" si="0"/>
        <v>37.021857923497272</v>
      </c>
      <c r="D14" s="11">
        <v>461</v>
      </c>
      <c r="E14" s="10">
        <f t="shared" si="1"/>
        <v>62.978142076502728</v>
      </c>
      <c r="F14" s="25">
        <f t="shared" si="2"/>
        <v>732</v>
      </c>
      <c r="G14" s="29">
        <v>78</v>
      </c>
      <c r="H14" s="30">
        <f t="shared" si="3"/>
        <v>46.706586826347305</v>
      </c>
      <c r="I14" s="31">
        <v>89</v>
      </c>
      <c r="J14" s="30">
        <f t="shared" si="4"/>
        <v>53.293413173652695</v>
      </c>
      <c r="K14" s="32">
        <f t="shared" si="5"/>
        <v>167</v>
      </c>
      <c r="L14" s="29">
        <v>194</v>
      </c>
      <c r="M14" s="30">
        <f t="shared" si="6"/>
        <v>38.415841584158414</v>
      </c>
      <c r="N14" s="31">
        <v>311</v>
      </c>
      <c r="O14" s="30">
        <f t="shared" si="7"/>
        <v>61.584158415841586</v>
      </c>
      <c r="P14" s="32">
        <f t="shared" si="8"/>
        <v>505</v>
      </c>
      <c r="Q14" s="14">
        <f t="shared" si="9"/>
        <v>543</v>
      </c>
      <c r="R14" s="13">
        <f t="shared" si="10"/>
        <v>0.38675213675213677</v>
      </c>
      <c r="S14" s="14">
        <f t="shared" si="11"/>
        <v>861</v>
      </c>
      <c r="T14" s="13">
        <f t="shared" si="12"/>
        <v>0.61324786324786329</v>
      </c>
    </row>
    <row r="15" spans="1:20" s="1" customFormat="1" ht="15.75" x14ac:dyDescent="0.25">
      <c r="A15" s="34"/>
      <c r="B15" s="4"/>
      <c r="C15" s="6"/>
      <c r="D15" s="4"/>
      <c r="E15" s="6"/>
      <c r="F15" s="6"/>
      <c r="G15" s="15"/>
      <c r="I15" s="15"/>
      <c r="K15" s="15"/>
    </row>
    <row r="16" spans="1:20" s="1" customFormat="1" x14ac:dyDescent="0.25">
      <c r="A16" s="3" t="s">
        <v>5</v>
      </c>
      <c r="B16" s="4"/>
      <c r="C16" s="6"/>
      <c r="D16" s="4"/>
      <c r="E16" s="6"/>
      <c r="F16" s="6"/>
    </row>
    <row r="17" spans="1:6" s="1" customFormat="1" x14ac:dyDescent="0.25">
      <c r="A17" s="5"/>
      <c r="B17" s="4"/>
      <c r="C17" s="6"/>
      <c r="D17" s="4"/>
      <c r="E17" s="6"/>
      <c r="F17" s="6"/>
    </row>
  </sheetData>
  <mergeCells count="16">
    <mergeCell ref="K6:K7"/>
    <mergeCell ref="P6:P7"/>
    <mergeCell ref="L5:P5"/>
    <mergeCell ref="G5:K5"/>
    <mergeCell ref="B5:F5"/>
    <mergeCell ref="Q6:R6"/>
    <mergeCell ref="S6:T6"/>
    <mergeCell ref="Q5:T5"/>
    <mergeCell ref="A6:A7"/>
    <mergeCell ref="B6:C6"/>
    <mergeCell ref="D6:E6"/>
    <mergeCell ref="G6:H6"/>
    <mergeCell ref="I6:J6"/>
    <mergeCell ref="F6:F7"/>
    <mergeCell ref="L6:M6"/>
    <mergeCell ref="N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ignoredErrors>
    <ignoredError sqref="R8:R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5.7</vt:lpstr>
      <vt:lpstr>'5.7'!Área_de_impresión</vt:lpstr>
    </vt:vector>
  </TitlesOfParts>
  <Company>Principado de 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2023-05-10T08:42:50Z</dcterms:created>
  <dcterms:modified xsi:type="dcterms:W3CDTF">2023-05-25T06:58:28Z</dcterms:modified>
</cp:coreProperties>
</file>